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33" i="1"/>
  <c r="E31"/>
  <c r="D30"/>
  <c r="E30" s="1"/>
  <c r="D28"/>
  <c r="C28"/>
  <c r="D27"/>
  <c r="E27" s="1"/>
  <c r="E26"/>
  <c r="E28" s="1"/>
  <c r="D26"/>
  <c r="C25"/>
  <c r="D25" s="1"/>
  <c r="E24"/>
  <c r="D24"/>
  <c r="D23"/>
  <c r="E23" s="1"/>
  <c r="E25" s="1"/>
  <c r="C22"/>
  <c r="D22" s="1"/>
  <c r="E21"/>
  <c r="D21"/>
  <c r="D20"/>
  <c r="E20" s="1"/>
  <c r="E22" s="1"/>
  <c r="D19"/>
  <c r="C19"/>
  <c r="F18"/>
  <c r="E18"/>
  <c r="D18"/>
  <c r="D17"/>
  <c r="E17" s="1"/>
  <c r="D16"/>
  <c r="C15"/>
  <c r="C29" s="1"/>
  <c r="D14"/>
  <c r="D11"/>
  <c r="E11" s="1"/>
  <c r="E15" l="1"/>
  <c r="E19"/>
  <c r="C34"/>
  <c r="C13"/>
  <c r="C12" s="1"/>
  <c r="D15"/>
  <c r="E29" l="1"/>
  <c r="E13" s="1"/>
  <c r="E12" s="1"/>
  <c r="D13"/>
  <c r="D12" s="1"/>
  <c r="D29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<sst xmlns="http://schemas.openxmlformats.org/spreadsheetml/2006/main" count="55" uniqueCount="32">
  <si>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</si>
  <si>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"апреля 2025 г.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</si>
  <si>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</si>
  <si>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</si>
  <si>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</si>
  <si>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</si>
  <si>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</si>
  <si>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2025год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</si>
  <si>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</si>
  <si>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</si>
  <si>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</si>
  <si>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</si>
  <si>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</si>
  <si>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</si>
  <si>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</si>
  <si>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</si>
  <si>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</si>
  <si>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</si>
  <si>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</si>
  <si>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</si>
  <si>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</si>
  <si>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</si>
  <si>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</si>
  <si>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</si>
  <si>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</si>
  <si>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</si>
  <si>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</si>
  <si>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</si>
  <si>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3.3. Прочий педагогический персонал 
</t>
    </r>
    <r>
      <rPr>
        <b/>
        <i/>
        <sz val="10"/>
        <color theme="1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</si>
  <si>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0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</si>
  <si>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0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</si>
  <si>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0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</si>
</sst>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i/>
      <u/>
      <sz val="10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3" fillId="4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3" borderId="3" xfId="0" applyFont="1" applyFill="1" applyBorder="1" applyAlignment="1">
      <alignment horizontal="center" vertical="center"/>
    </xf>
    <xf numFmtId="2" fontId="1" fillId="3" borderId="0" xfId="0" applyNumberFormat="1" applyFont="1" applyFill="1"/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164" fontId="5" fillId="0" borderId="0" xfId="0" applyNumberFormat="1" applyFont="1"/>
    <xf numFmtId="0" fontId="4" fillId="0" borderId="1" xfId="0" applyFont="1" applyBorder="1" applyAlignment="1">
      <alignment horizontal="center" wrapText="1"/>
    </xf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1" fontId="4" fillId="2" borderId="3" xfId="0" applyNumberFormat="1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4" fillId="4" borderId="3" xfId="0" applyFont="1" applyFill="1" applyBorder="1"/>
    <xf numFmtId="164" fontId="4" fillId="4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5" fillId="3" borderId="3" xfId="0" applyNumberFormat="1" applyFont="1" applyFill="1" applyBorder="1"/>
    <xf numFmtId="2" fontId="5" fillId="3" borderId="3" xfId="0" applyNumberFormat="1" applyFont="1" applyFill="1" applyBorder="1"/>
    <xf numFmtId="0" fontId="4" fillId="0" borderId="3" xfId="0" applyFont="1" applyBorder="1" applyAlignment="1">
      <alignment wrapText="1"/>
    </xf>
    <xf numFmtId="164" fontId="4" fillId="5" borderId="3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A30" sqref="A30"/>
    </sheetView>
  </sheetViews>
  <sheetFormatPr defaultRowHeight="15"/>
  <cols>
    <col min="1" max="1" width="42.140625" customWidth="1"/>
  </cols>
  <sheetData>
    <row r="1" spans="1:6" ht="20.25">
      <c r="A1" s="12" t="s">
        <v>0</v>
      </c>
      <c r="B1" s="12"/>
      <c r="C1" s="12"/>
      <c r="D1" s="12"/>
      <c r="E1" s="12"/>
      <c r="F1" s="1"/>
    </row>
    <row r="2" spans="1:6" ht="20.25">
      <c r="A2" s="12" t="s">
        <v>1</v>
      </c>
      <c r="B2" s="12"/>
      <c r="C2" s="12"/>
      <c r="D2" s="12"/>
      <c r="E2" s="12"/>
      <c r="F2" s="1"/>
    </row>
    <row r="3" spans="1:6" ht="3" customHeight="1">
      <c r="A3" s="13"/>
      <c r="B3" s="14"/>
      <c r="C3" s="15"/>
      <c r="D3" s="15"/>
      <c r="E3" s="15"/>
      <c r="F3" s="1"/>
    </row>
    <row r="4" spans="1:6" ht="42" customHeight="1">
      <c r="A4" s="16" t="s">
        <v>2</v>
      </c>
      <c r="B4" s="16"/>
      <c r="C4" s="16"/>
      <c r="D4" s="16"/>
      <c r="E4" s="16"/>
      <c r="F4" s="1"/>
    </row>
    <row r="5" spans="1:6" ht="20.25">
      <c r="A5" s="2" t="s">
        <v>3</v>
      </c>
      <c r="B5" s="2"/>
      <c r="C5" s="2"/>
      <c r="D5" s="2"/>
      <c r="E5" s="2"/>
      <c r="F5" s="1"/>
    </row>
    <row r="6" spans="1:6" ht="5.25" customHeight="1">
      <c r="A6" s="3"/>
      <c r="B6" s="14"/>
      <c r="C6" s="15"/>
      <c r="D6" s="15"/>
      <c r="E6" s="15"/>
      <c r="F6" s="1"/>
    </row>
    <row r="7" spans="1:6" ht="20.25">
      <c r="A7" s="17" t="s">
        <v>4</v>
      </c>
      <c r="B7" s="14"/>
      <c r="C7" s="15"/>
      <c r="D7" s="15"/>
      <c r="E7" s="15"/>
      <c r="F7" s="1"/>
    </row>
    <row r="8" spans="1:6" ht="5.25" customHeight="1">
      <c r="A8" s="13"/>
      <c r="B8" s="14"/>
      <c r="C8" s="15"/>
      <c r="D8" s="15"/>
      <c r="E8" s="15"/>
      <c r="F8" s="1"/>
    </row>
    <row r="9" spans="1:6" ht="20.25">
      <c r="A9" s="18" t="s">
        <v>5</v>
      </c>
      <c r="B9" s="19" t="s">
        <v>6</v>
      </c>
      <c r="C9" s="20" t="s">
        <v>7</v>
      </c>
      <c r="D9" s="20"/>
      <c r="E9" s="20"/>
      <c r="F9" s="1"/>
    </row>
    <row r="10" spans="1:6" ht="25.5">
      <c r="A10" s="18"/>
      <c r="B10" s="19"/>
      <c r="C10" s="21" t="s">
        <v>8</v>
      </c>
      <c r="D10" s="21" t="s">
        <v>9</v>
      </c>
      <c r="E10" s="22" t="s">
        <v>10</v>
      </c>
      <c r="F10" s="1"/>
    </row>
    <row r="11" spans="1:6" ht="20.25">
      <c r="A11" s="23" t="s">
        <v>11</v>
      </c>
      <c r="B11" s="4" t="s">
        <v>12</v>
      </c>
      <c r="C11" s="24">
        <v>230</v>
      </c>
      <c r="D11" s="24">
        <f>C11</f>
        <v>230</v>
      </c>
      <c r="E11" s="24">
        <f>D11</f>
        <v>230</v>
      </c>
      <c r="F11" s="1"/>
    </row>
    <row r="12" spans="1:6" ht="25.5">
      <c r="A12" s="5" t="s">
        <v>13</v>
      </c>
      <c r="B12" s="4" t="s">
        <v>14</v>
      </c>
      <c r="C12" s="25">
        <f>(C13-C32)/C11</f>
        <v>1497.2930742608696</v>
      </c>
      <c r="D12" s="25">
        <f t="shared" ref="D12:E12" si="0">(D13-D32)/D11</f>
        <v>362.38102771739131</v>
      </c>
      <c r="E12" s="25">
        <f t="shared" si="0"/>
        <v>362.38102771739131</v>
      </c>
      <c r="F12" s="1"/>
    </row>
    <row r="13" spans="1:6" ht="25.5">
      <c r="A13" s="23" t="s">
        <v>15</v>
      </c>
      <c r="B13" s="4" t="s">
        <v>14</v>
      </c>
      <c r="C13" s="26">
        <f>C15+C29+C30+C33+C31+C32</f>
        <v>344377.40708000003</v>
      </c>
      <c r="D13" s="26">
        <f t="shared" ref="D13:E13" si="1">D15+D29+D30+D33+D31+D32</f>
        <v>83347.636375000002</v>
      </c>
      <c r="E13" s="26">
        <f t="shared" si="1"/>
        <v>83347.636375000002</v>
      </c>
      <c r="F13" s="1"/>
    </row>
    <row r="14" spans="1:6" ht="20.25">
      <c r="A14" s="5" t="s">
        <v>16</v>
      </c>
      <c r="B14" s="5"/>
      <c r="C14" s="25">
        <v>0</v>
      </c>
      <c r="D14" s="27">
        <f t="shared" ref="D14:E33" si="2">C14</f>
        <v>0</v>
      </c>
      <c r="E14" s="25">
        <v>0</v>
      </c>
      <c r="F14" s="1"/>
    </row>
    <row r="15" spans="1:6" ht="25.5">
      <c r="A15" s="28" t="s">
        <v>17</v>
      </c>
      <c r="B15" s="6" t="s">
        <v>14</v>
      </c>
      <c r="C15" s="29">
        <f>C17+C20+C23+C26</f>
        <v>279307.90000000002</v>
      </c>
      <c r="D15" s="29">
        <f t="shared" ref="D15:E15" si="3">D17+D20+D23+D26</f>
        <v>69826.975000000006</v>
      </c>
      <c r="E15" s="29">
        <f t="shared" si="3"/>
        <v>69826.975000000006</v>
      </c>
      <c r="F15" s="1"/>
    </row>
    <row r="16" spans="1:6" ht="20.25">
      <c r="A16" s="5" t="s">
        <v>18</v>
      </c>
      <c r="B16" s="5"/>
      <c r="C16" s="25">
        <v>0</v>
      </c>
      <c r="D16" s="27">
        <f t="shared" si="2"/>
        <v>0</v>
      </c>
      <c r="E16" s="25">
        <v>0</v>
      </c>
      <c r="F16" s="1"/>
    </row>
    <row r="17" spans="1:6" ht="25.5">
      <c r="A17" s="30" t="s">
        <v>19</v>
      </c>
      <c r="B17" s="7" t="s">
        <v>14</v>
      </c>
      <c r="C17" s="31">
        <v>27082</v>
      </c>
      <c r="D17" s="31">
        <f>C17/4</f>
        <v>6770.5</v>
      </c>
      <c r="E17" s="31">
        <f t="shared" si="2"/>
        <v>6770.5</v>
      </c>
      <c r="F17" s="8"/>
    </row>
    <row r="18" spans="1:6" ht="20.25">
      <c r="A18" s="32" t="s">
        <v>20</v>
      </c>
      <c r="B18" s="9" t="s">
        <v>21</v>
      </c>
      <c r="C18" s="33">
        <v>6.5</v>
      </c>
      <c r="D18" s="27">
        <f t="shared" si="2"/>
        <v>6.5</v>
      </c>
      <c r="E18" s="27">
        <f t="shared" si="2"/>
        <v>6.5</v>
      </c>
      <c r="F18" s="10">
        <f>C18+C21+C24+C27</f>
        <v>80.06</v>
      </c>
    </row>
    <row r="19" spans="1:6" ht="20.25">
      <c r="A19" s="32" t="s">
        <v>22</v>
      </c>
      <c r="B19" s="7" t="s">
        <v>23</v>
      </c>
      <c r="C19" s="27">
        <f>C17/C18/12*1000+200</f>
        <v>347405.12820512819</v>
      </c>
      <c r="D19" s="27">
        <f t="shared" si="2"/>
        <v>347405.12820512819</v>
      </c>
      <c r="E19" s="27">
        <f>E17*1000/12/E18</f>
        <v>86801.282051282062</v>
      </c>
      <c r="F19" s="8"/>
    </row>
    <row r="20" spans="1:6" ht="25.5">
      <c r="A20" s="30" t="s">
        <v>24</v>
      </c>
      <c r="B20" s="7" t="s">
        <v>14</v>
      </c>
      <c r="C20" s="31">
        <v>195345</v>
      </c>
      <c r="D20" s="31">
        <f>C20/4</f>
        <v>48836.25</v>
      </c>
      <c r="E20" s="31">
        <f t="shared" si="2"/>
        <v>48836.25</v>
      </c>
      <c r="F20" s="8"/>
    </row>
    <row r="21" spans="1:6" ht="20.25">
      <c r="A21" s="32" t="s">
        <v>20</v>
      </c>
      <c r="B21" s="9" t="s">
        <v>21</v>
      </c>
      <c r="C21" s="34">
        <v>45.06</v>
      </c>
      <c r="D21" s="27">
        <f t="shared" si="2"/>
        <v>45.06</v>
      </c>
      <c r="E21" s="27">
        <f t="shared" si="2"/>
        <v>45.06</v>
      </c>
      <c r="F21" s="8"/>
    </row>
    <row r="22" spans="1:6" ht="20.25">
      <c r="A22" s="5" t="s">
        <v>22</v>
      </c>
      <c r="B22" s="4" t="s">
        <v>23</v>
      </c>
      <c r="C22" s="27">
        <f>C20/12/C21*1000</f>
        <v>361268.30892143806</v>
      </c>
      <c r="D22" s="27">
        <f t="shared" si="2"/>
        <v>361268.30892143806</v>
      </c>
      <c r="E22" s="27">
        <f t="shared" ref="E22" si="4">E20/12/E21*1000</f>
        <v>90317.077230359515</v>
      </c>
      <c r="F22" s="1"/>
    </row>
    <row r="23" spans="1:6" ht="46.5" customHeight="1">
      <c r="A23" s="35" t="s">
        <v>28</v>
      </c>
      <c r="B23" s="4" t="s">
        <v>14</v>
      </c>
      <c r="C23" s="31">
        <v>23265.5</v>
      </c>
      <c r="D23" s="31">
        <f>C23/4</f>
        <v>5816.375</v>
      </c>
      <c r="E23" s="31">
        <f t="shared" si="2"/>
        <v>5816.375</v>
      </c>
      <c r="F23" s="1"/>
    </row>
    <row r="24" spans="1:6" ht="20.25">
      <c r="A24" s="5" t="s">
        <v>20</v>
      </c>
      <c r="B24" s="11" t="s">
        <v>21</v>
      </c>
      <c r="C24" s="33">
        <v>6</v>
      </c>
      <c r="D24" s="27">
        <f t="shared" si="2"/>
        <v>6</v>
      </c>
      <c r="E24" s="27">
        <f t="shared" si="2"/>
        <v>6</v>
      </c>
      <c r="F24" s="1"/>
    </row>
    <row r="25" spans="1:6" ht="20.25">
      <c r="A25" s="5" t="s">
        <v>22</v>
      </c>
      <c r="B25" s="4" t="s">
        <v>23</v>
      </c>
      <c r="C25" s="27">
        <f>C23/C24/12*1000</f>
        <v>323131.94444444444</v>
      </c>
      <c r="D25" s="27">
        <f t="shared" si="2"/>
        <v>323131.94444444444</v>
      </c>
      <c r="E25" s="27">
        <f t="shared" ref="E25" si="5">E23/E24/12*1000</f>
        <v>80782.986111111109</v>
      </c>
      <c r="F25" s="1"/>
    </row>
    <row r="26" spans="1:6" ht="25.5">
      <c r="A26" s="23" t="s">
        <v>25</v>
      </c>
      <c r="B26" s="4" t="s">
        <v>14</v>
      </c>
      <c r="C26" s="31">
        <v>33615.4</v>
      </c>
      <c r="D26" s="31">
        <f>C26/4</f>
        <v>8403.85</v>
      </c>
      <c r="E26" s="31">
        <f t="shared" si="2"/>
        <v>8403.85</v>
      </c>
      <c r="F26" s="1"/>
    </row>
    <row r="27" spans="1:6" ht="20.25">
      <c r="A27" s="5" t="s">
        <v>20</v>
      </c>
      <c r="B27" s="11" t="s">
        <v>21</v>
      </c>
      <c r="C27" s="33">
        <v>22.5</v>
      </c>
      <c r="D27" s="27">
        <f t="shared" si="2"/>
        <v>22.5</v>
      </c>
      <c r="E27" s="27">
        <f t="shared" si="2"/>
        <v>22.5</v>
      </c>
      <c r="F27" s="1"/>
    </row>
    <row r="28" spans="1:6" ht="20.25">
      <c r="A28" s="5" t="s">
        <v>22</v>
      </c>
      <c r="B28" s="4" t="s">
        <v>23</v>
      </c>
      <c r="C28" s="27">
        <f>C26/12/C27*1000</f>
        <v>124501.48148148147</v>
      </c>
      <c r="D28" s="27">
        <f t="shared" si="2"/>
        <v>124501.48148148147</v>
      </c>
      <c r="E28" s="27">
        <f t="shared" ref="E28" si="6">E26/12/E27*1000</f>
        <v>31125.370370370369</v>
      </c>
      <c r="F28" s="1"/>
    </row>
    <row r="29" spans="1:6" ht="25.5">
      <c r="A29" s="23" t="s">
        <v>26</v>
      </c>
      <c r="B29" s="4" t="s">
        <v>14</v>
      </c>
      <c r="C29" s="36">
        <f>C15*14.52%</f>
        <v>40555.507080000003</v>
      </c>
      <c r="D29" s="36">
        <f t="shared" ref="D29:E29" si="7">D15*14.5%</f>
        <v>10124.911375</v>
      </c>
      <c r="E29" s="36">
        <f t="shared" si="7"/>
        <v>10124.911375</v>
      </c>
      <c r="F29" s="1"/>
    </row>
    <row r="30" spans="1:6" ht="39.75" customHeight="1">
      <c r="A30" s="35" t="s">
        <v>29</v>
      </c>
      <c r="B30" s="4" t="s">
        <v>14</v>
      </c>
      <c r="C30" s="26">
        <v>8247</v>
      </c>
      <c r="D30" s="31">
        <f>C30/4</f>
        <v>2061.75</v>
      </c>
      <c r="E30" s="31">
        <f t="shared" si="2"/>
        <v>2061.75</v>
      </c>
      <c r="F30" s="1"/>
    </row>
    <row r="31" spans="1:6" ht="30" customHeight="1">
      <c r="A31" s="35" t="s">
        <v>27</v>
      </c>
      <c r="B31" s="4" t="s">
        <v>14</v>
      </c>
      <c r="C31" s="26"/>
      <c r="D31" s="31"/>
      <c r="E31" s="31">
        <f t="shared" si="2"/>
        <v>0</v>
      </c>
      <c r="F31" s="1"/>
    </row>
    <row r="32" spans="1:6" ht="40.5" customHeight="1">
      <c r="A32" s="35" t="s">
        <v>30</v>
      </c>
      <c r="B32" s="4" t="s">
        <v>14</v>
      </c>
      <c r="C32" s="26"/>
      <c r="D32" s="31"/>
      <c r="E32" s="31"/>
      <c r="F32" s="1"/>
    </row>
    <row r="33" spans="1:6" ht="45.75" customHeight="1">
      <c r="A33" s="35" t="s">
        <v>31</v>
      </c>
      <c r="B33" s="4" t="s">
        <v>14</v>
      </c>
      <c r="C33" s="37">
        <v>16267</v>
      </c>
      <c r="D33" s="31">
        <v>1334</v>
      </c>
      <c r="E33" s="31">
        <f t="shared" si="2"/>
        <v>1334</v>
      </c>
      <c r="F33" s="1"/>
    </row>
    <row r="34" spans="1:6" ht="20.25">
      <c r="A34" s="38"/>
      <c r="B34" s="14"/>
      <c r="C34" s="15">
        <f>C33+C32+C31+C30+C29+C15</f>
        <v>344377.40708000003</v>
      </c>
      <c r="D34" s="15"/>
      <c r="E34" s="15"/>
      <c r="F34" s="1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2025-04-30T04:04:46Z</dcterms:modified>
</cp:coreProperties>
</file>